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Összesítő játsz_ (2.átadási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<sst xmlns="http://schemas.openxmlformats.org/spreadsheetml/2006/main" count="29" uniqueCount="29">
  <si>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Játszótér</t>
  </si>
  <si>
    <t>Vállalkozás (Ft)</t>
  </si>
  <si>
    <t>Karbantartás (Ft)</t>
  </si>
  <si>
    <t>Finanszírozás (Ft)</t>
  </si>
  <si>
    <t>Nettó (Ft)</t>
  </si>
  <si>
    <t>20 % ÁFA (Ft)</t>
  </si>
  <si>
    <t>Bruttó (Ft)</t>
  </si>
  <si>
    <t>Srsz.</t>
  </si>
  <si>
    <t>Megnevezés</t>
  </si>
  <si>
    <t>Liget sor 4-6. 7-9.</t>
  </si>
  <si>
    <t>Palotaváros-Matáv játszótér</t>
  </si>
  <si>
    <t>Palotaváros-Központi Park</t>
  </si>
  <si>
    <t>Horog u. 1-7.</t>
  </si>
  <si>
    <t>01 rész összesen:</t>
  </si>
  <si>
    <t>Sóstó</t>
  </si>
  <si>
    <t>Batthyány úti orvosi r. m.</t>
  </si>
  <si>
    <t>Halesz liget</t>
  </si>
  <si>
    <t>Toronysor 3-5.</t>
  </si>
  <si>
    <t>02 rész összesen:</t>
  </si>
  <si>
    <t>Lehel út kiserdő</t>
  </si>
  <si>
    <t>Milleneumi Emlékmű</t>
  </si>
  <si>
    <t>Almássy 14.</t>
  </si>
  <si>
    <t>03 rész összesen:</t>
  </si>
  <si>
    <t>Erzsébet u. 31. szemben</t>
  </si>
  <si>
    <t>Ipoly-Séd u. sarok</t>
  </si>
  <si>
    <t>04 rész összesen:</t>
  </si>
  <si>
    <t>Sütő u. Petőfi szobor</t>
  </si>
  <si>
    <t>05 rész összesen:</t>
  </si>
  <si>
    <t>Mindösszesen: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</si>
</sst>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\ &quot;Ft&quot;"/>
    <numFmt numFmtId="166" formatCode="#,##0.00\ &quot;Ft&quot;"/>
    <numFmt numFmtId="167" formatCode="0.000%"/>
    <numFmt numFmtId="168" formatCode="#,##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ELHAS~1\LOCALS~1\Temp\28%20db%20j&#225;tsz&#243;t&#233;r%20SZ&#201;KOM_SZ&#201;PH&#193;Z(munkak&#246;zi%20p&#233;ld&#225;n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ELHAS~1\LOCALS~1\Temp\5-&#246;s%20ter&#252;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ységárak"/>
      <sheetName val="Anyagár - Munkadíj összesítő"/>
      <sheetName val="Főösszesítő"/>
      <sheetName val="Összesítő játszóterenként"/>
      <sheetName val="Összesítő játsz_ (1.átadási üt)"/>
      <sheetName val="Összesítő játsz_ (2.átadási)"/>
      <sheetName val="Összesítő játszóterenként_javít"/>
      <sheetName val="Játszóeszköz megrendelések"/>
      <sheetName val="KOMPAN kigyűjtés"/>
      <sheetName val="LAPPSET megrendelés"/>
      <sheetName val="2009_januári építések"/>
      <sheetName val="Karbantartandó játszóeszközök"/>
      <sheetName val="Burkolatok, szegélyek"/>
      <sheetName val="Változások mérlege"/>
      <sheetName val="Változások mérlege_2"/>
      <sheetName val="Változások a kiíráshoz képest"/>
      <sheetName val="Térkő burkolat kigyűjtése"/>
      <sheetName val="Beépített eszközök"/>
      <sheetName val="1_1"/>
      <sheetName val="1_2"/>
      <sheetName val="1_3"/>
      <sheetName val="1_4"/>
      <sheetName val="1_5"/>
      <sheetName val="1_6"/>
      <sheetName val="2_1"/>
      <sheetName val="2_2"/>
      <sheetName val="2_3"/>
      <sheetName val="2_4"/>
      <sheetName val="2_5"/>
      <sheetName val="2_6"/>
      <sheetName val="3_1"/>
      <sheetName val="3_2"/>
      <sheetName val="3_3"/>
      <sheetName val="3_4"/>
      <sheetName val="3_5"/>
      <sheetName val="3_6"/>
      <sheetName val="3_7"/>
      <sheetName val="3_8"/>
      <sheetName val="4_1"/>
      <sheetName val="4_2"/>
      <sheetName val="4_3"/>
      <sheetName val="4_4"/>
      <sheetName val="4_5"/>
      <sheetName val="4_6"/>
      <sheetName val="4_7"/>
      <sheetName val="4_8"/>
      <sheetName val="5_1"/>
      <sheetName val="5_2"/>
      <sheetName val="5_2 (2)"/>
    </sheetNames>
    <sheetDataSet>
      <sheetData sheetId="4">
        <row r="26">
          <cell r="H26">
            <v>129352348.2910895</v>
          </cell>
        </row>
      </sheetData>
      <sheetData sheetId="18">
        <row r="34">
          <cell r="G34">
            <v>3895840</v>
          </cell>
        </row>
      </sheetData>
      <sheetData sheetId="21">
        <row r="39">
          <cell r="G39">
            <v>3232057</v>
          </cell>
        </row>
      </sheetData>
      <sheetData sheetId="22">
        <row r="29">
          <cell r="G29">
            <v>3419805</v>
          </cell>
        </row>
      </sheetData>
      <sheetData sheetId="23">
        <row r="62">
          <cell r="G62">
            <v>7050013.7</v>
          </cell>
        </row>
      </sheetData>
      <sheetData sheetId="24">
        <row r="54">
          <cell r="G54">
            <v>7522936</v>
          </cell>
        </row>
      </sheetData>
      <sheetData sheetId="26">
        <row r="50">
          <cell r="G50">
            <v>8290481.5</v>
          </cell>
        </row>
      </sheetData>
      <sheetData sheetId="27">
        <row r="126">
          <cell r="G126">
            <v>27821005</v>
          </cell>
        </row>
      </sheetData>
      <sheetData sheetId="29">
        <row r="43">
          <cell r="G43">
            <v>9061661.5</v>
          </cell>
        </row>
      </sheetData>
      <sheetData sheetId="30">
        <row r="63">
          <cell r="G63">
            <v>7453903.8</v>
          </cell>
        </row>
      </sheetData>
      <sheetData sheetId="32">
        <row r="55">
          <cell r="G55">
            <v>8028490.32</v>
          </cell>
        </row>
      </sheetData>
      <sheetData sheetId="36">
        <row r="52">
          <cell r="G52">
            <v>3361387.7</v>
          </cell>
        </row>
      </sheetData>
      <sheetData sheetId="39">
        <row r="21">
          <cell r="G21">
            <v>5336580</v>
          </cell>
        </row>
      </sheetData>
      <sheetData sheetId="44">
        <row r="42">
          <cell r="G42">
            <v>9339831.25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_1"/>
      <sheetName val="5_2"/>
    </sheetNames>
    <sheetDataSet>
      <sheetData sheetId="1">
        <row r="139">
          <cell r="G139">
            <v>70015931.04375002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5.421875" style="0" customWidth="1"/>
    <col min="2" max="2" width="24.7109375" style="0" customWidth="1"/>
    <col min="3" max="3" width="17.140625" style="0" customWidth="1"/>
    <col min="4" max="4" width="16.00390625" style="0" customWidth="1"/>
    <col min="5" max="5" width="17.57421875" style="0" customWidth="1"/>
    <col min="6" max="6" width="14.8515625" style="0" customWidth="1"/>
    <col min="7" max="7" width="13.8515625" style="0" customWidth="1"/>
    <col min="8" max="8" width="16.140625" style="0" customWidth="1"/>
  </cols>
  <sheetData>
    <row r="1" spans="1:8" ht="30.75" customHeight="1">
      <c r="A1" s="1"/>
      <c r="B1" s="1"/>
      <c r="C1" s="1"/>
      <c r="D1" s="1"/>
      <c r="E1" s="1"/>
      <c r="F1" s="1"/>
      <c r="G1" s="1"/>
      <c r="H1" s="1"/>
    </row>
    <row r="2" ht="30.75" customHeight="1" thickBot="1"/>
    <row r="3" spans="1:8" ht="12.75">
      <c r="A3" s="27" t="s">
        <v>0</v>
      </c>
      <c r="B3" s="28"/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5" t="s">
        <v>6</v>
      </c>
    </row>
    <row r="4" spans="1:8" ht="12.75">
      <c r="A4" s="2" t="s">
        <v>7</v>
      </c>
      <c r="B4" s="3" t="s">
        <v>8</v>
      </c>
      <c r="C4" s="24"/>
      <c r="D4" s="24"/>
      <c r="E4" s="24"/>
      <c r="F4" s="24"/>
      <c r="G4" s="24"/>
      <c r="H4" s="26"/>
    </row>
    <row r="5" spans="1:8" ht="12.75">
      <c r="A5" s="4">
        <v>1</v>
      </c>
      <c r="B5" s="5" t="s">
        <v>9</v>
      </c>
      <c r="C5" s="6">
        <f>'[1]1_1'!G34</f>
        <v>3895840</v>
      </c>
      <c r="D5" s="7">
        <f>C5*0.098914592</f>
        <v>385355.42409727996</v>
      </c>
      <c r="E5" s="6">
        <f>C5*0.161553892</f>
        <v>629388.11460928</v>
      </c>
      <c r="F5" s="6">
        <f>C5+D5+E5</f>
        <v>4910583.53870656</v>
      </c>
      <c r="G5" s="6">
        <f aca="true" t="shared" si="0" ref="G5:G24">F5*0.2</f>
        <v>982116.707741312</v>
      </c>
      <c r="H5" s="8">
        <f>F5+G5</f>
        <v>5892700.246447871</v>
      </c>
    </row>
    <row r="6" spans="1:8" ht="12.75">
      <c r="A6" s="4">
        <v>4</v>
      </c>
      <c r="B6" s="5" t="s">
        <v>10</v>
      </c>
      <c r="C6" s="6">
        <f>'[1]1_4'!G39</f>
        <v>3232057</v>
      </c>
      <c r="D6" s="7">
        <f>C6*0.098914592</f>
        <v>319697.599475744</v>
      </c>
      <c r="E6" s="6">
        <f>C6*0.161553892</f>
        <v>522151.387515844</v>
      </c>
      <c r="F6" s="6">
        <f>C6+D6+E6</f>
        <v>4073905.986991588</v>
      </c>
      <c r="G6" s="6">
        <f t="shared" si="0"/>
        <v>814781.1973983176</v>
      </c>
      <c r="H6" s="8">
        <f>F6+G6</f>
        <v>4888687.184389906</v>
      </c>
    </row>
    <row r="7" spans="1:8" ht="12.75">
      <c r="A7" s="4">
        <v>5</v>
      </c>
      <c r="B7" s="5" t="s">
        <v>11</v>
      </c>
      <c r="C7" s="6">
        <f>'[1]1_5'!G29</f>
        <v>3419805</v>
      </c>
      <c r="D7" s="7">
        <f>C7*0.098914592</f>
        <v>338268.61629455996</v>
      </c>
      <c r="E7" s="6">
        <f>C7*0.161553892</f>
        <v>552482.80763106</v>
      </c>
      <c r="F7" s="6">
        <f>C7+D7+E7</f>
        <v>4310556.42392562</v>
      </c>
      <c r="G7" s="6">
        <f t="shared" si="0"/>
        <v>862111.284785124</v>
      </c>
      <c r="H7" s="8">
        <f>F7+G7</f>
        <v>5172667.708710743</v>
      </c>
    </row>
    <row r="8" spans="1:8" ht="12.75">
      <c r="A8" s="4">
        <v>6</v>
      </c>
      <c r="B8" s="5" t="s">
        <v>12</v>
      </c>
      <c r="C8" s="6">
        <f>'[1]1_6'!G62</f>
        <v>7050013.7</v>
      </c>
      <c r="D8" s="7">
        <f>C8*0.098914592</f>
        <v>697349.2287299103</v>
      </c>
      <c r="E8" s="6">
        <f>C8*0.161553892</f>
        <v>1138957.1518883205</v>
      </c>
      <c r="F8" s="6">
        <f>C8+D8+E8</f>
        <v>8886320.08061823</v>
      </c>
      <c r="G8" s="6">
        <f t="shared" si="0"/>
        <v>1777264.0161236462</v>
      </c>
      <c r="H8" s="8">
        <f>F8+G8</f>
        <v>10663584.096741877</v>
      </c>
    </row>
    <row r="9" spans="1:8" ht="12.75">
      <c r="A9" s="9" t="s">
        <v>13</v>
      </c>
      <c r="B9" s="10"/>
      <c r="C9" s="11">
        <f>SUM(C5:C8)</f>
        <v>17597715.7</v>
      </c>
      <c r="D9" s="11">
        <f>SUM(D5:D8)</f>
        <v>1740670.8685974944</v>
      </c>
      <c r="E9" s="11">
        <f>SUM(E5:E8)</f>
        <v>2842979.461644504</v>
      </c>
      <c r="F9" s="11">
        <f>SUM(F5:F8)</f>
        <v>22181366.030241996</v>
      </c>
      <c r="G9" s="12">
        <f t="shared" si="0"/>
        <v>4436273.206048399</v>
      </c>
      <c r="H9" s="13">
        <f>SUM(H5:H8)</f>
        <v>26617639.236290395</v>
      </c>
    </row>
    <row r="10" spans="1:8" ht="12.75">
      <c r="A10" s="4">
        <v>1</v>
      </c>
      <c r="B10" s="5" t="s">
        <v>14</v>
      </c>
      <c r="C10" s="6">
        <f>'[1]2_1'!G54</f>
        <v>7522936</v>
      </c>
      <c r="D10" s="7">
        <f>C10*0.098914592</f>
        <v>744128.1450821119</v>
      </c>
      <c r="E10" s="6">
        <f>C10*0.161553892</f>
        <v>1215359.5900669121</v>
      </c>
      <c r="F10" s="6">
        <f>C10+D10+E10</f>
        <v>9482423.735149024</v>
      </c>
      <c r="G10" s="6">
        <f t="shared" si="0"/>
        <v>1896484.7470298049</v>
      </c>
      <c r="H10" s="8">
        <f>F10+G10</f>
        <v>11378908.48217883</v>
      </c>
    </row>
    <row r="11" spans="1:8" ht="12.75">
      <c r="A11" s="4">
        <v>3</v>
      </c>
      <c r="B11" s="5" t="s">
        <v>15</v>
      </c>
      <c r="C11" s="6">
        <f>'[1]2_3'!G50</f>
        <v>8290481.5</v>
      </c>
      <c r="D11" s="7">
        <f>C11*0.098914592</f>
        <v>820049.595056048</v>
      </c>
      <c r="E11" s="6">
        <f>C11*0.161553892</f>
        <v>1339359.552878998</v>
      </c>
      <c r="F11" s="6">
        <f>C11+D11+E11</f>
        <v>10449890.647935046</v>
      </c>
      <c r="G11" s="6">
        <f t="shared" si="0"/>
        <v>2089978.1295870093</v>
      </c>
      <c r="H11" s="8">
        <f>F11+G11</f>
        <v>12539868.777522055</v>
      </c>
    </row>
    <row r="12" spans="1:8" ht="12.75">
      <c r="A12" s="4">
        <v>4</v>
      </c>
      <c r="B12" s="5" t="s">
        <v>16</v>
      </c>
      <c r="C12" s="6">
        <f>'[1]2_4'!G126</f>
        <v>27821005</v>
      </c>
      <c r="D12" s="7">
        <f>C12*0.098914592</f>
        <v>2751903.3586049597</v>
      </c>
      <c r="E12" s="6">
        <f>C12*0.161553892</f>
        <v>4494591.63710146</v>
      </c>
      <c r="F12" s="6">
        <f>C12+D12+E12</f>
        <v>35067499.995706424</v>
      </c>
      <c r="G12" s="6">
        <f t="shared" si="0"/>
        <v>7013499.999141285</v>
      </c>
      <c r="H12" s="8">
        <f>F12+G12</f>
        <v>42080999.99484771</v>
      </c>
    </row>
    <row r="13" spans="1:8" ht="12.75">
      <c r="A13" s="4">
        <v>6</v>
      </c>
      <c r="B13" s="5" t="s">
        <v>17</v>
      </c>
      <c r="C13" s="6">
        <f>'[1]2_6'!G43</f>
        <v>9061661.5</v>
      </c>
      <c r="D13" s="7">
        <f>C13*0.098914592</f>
        <v>896330.5501146079</v>
      </c>
      <c r="E13" s="6">
        <f>C13*0.161553892</f>
        <v>1463946.683311558</v>
      </c>
      <c r="F13" s="6">
        <f>C13+D13+E13</f>
        <v>11421938.733426165</v>
      </c>
      <c r="G13" s="6">
        <f t="shared" si="0"/>
        <v>2284387.746685233</v>
      </c>
      <c r="H13" s="8">
        <f>F13+G13</f>
        <v>13706326.480111398</v>
      </c>
    </row>
    <row r="14" spans="1:8" ht="12.75">
      <c r="A14" s="9" t="s">
        <v>18</v>
      </c>
      <c r="B14" s="10"/>
      <c r="C14" s="11">
        <f>SUM(C10:C13)</f>
        <v>52696084</v>
      </c>
      <c r="D14" s="11">
        <f>SUM(D10:D13)</f>
        <v>5212411.648857728</v>
      </c>
      <c r="E14" s="11">
        <f>SUM(E10:E13)</f>
        <v>8513257.463358928</v>
      </c>
      <c r="F14" s="11">
        <f>SUM(F10:F13)</f>
        <v>66421753.11221667</v>
      </c>
      <c r="G14" s="12">
        <f t="shared" si="0"/>
        <v>13284350.622443333</v>
      </c>
      <c r="H14" s="13">
        <f>SUM(H10:H13)</f>
        <v>79706103.73466</v>
      </c>
    </row>
    <row r="15" spans="1:8" ht="12.75">
      <c r="A15" s="4">
        <v>1</v>
      </c>
      <c r="B15" s="5" t="s">
        <v>19</v>
      </c>
      <c r="C15" s="6">
        <f>'[1]3_1'!G63</f>
        <v>7453903.8</v>
      </c>
      <c r="D15" s="7">
        <f>C15*0.098914592</f>
        <v>737299.8531842496</v>
      </c>
      <c r="E15" s="6">
        <f>C15*0.161553892</f>
        <v>1204207.1694835897</v>
      </c>
      <c r="F15" s="6">
        <f>C15+D15+E15</f>
        <v>9395410.822667839</v>
      </c>
      <c r="G15" s="6">
        <f t="shared" si="0"/>
        <v>1879082.1645335678</v>
      </c>
      <c r="H15" s="8">
        <f>F15+G15</f>
        <v>11274492.987201408</v>
      </c>
    </row>
    <row r="16" spans="1:8" ht="12.75">
      <c r="A16" s="4">
        <v>3</v>
      </c>
      <c r="B16" s="5" t="s">
        <v>20</v>
      </c>
      <c r="C16" s="6">
        <f>'[1]3_3'!G55</f>
        <v>8028490.32</v>
      </c>
      <c r="D16" s="7">
        <f>C16*0.098914592</f>
        <v>794134.8443787495</v>
      </c>
      <c r="E16" s="6">
        <f>C16*0.161553892</f>
        <v>1297033.8580803254</v>
      </c>
      <c r="F16" s="6">
        <f>C16+D16+E16</f>
        <v>10119659.022459075</v>
      </c>
      <c r="G16" s="6">
        <f t="shared" si="0"/>
        <v>2023931.8044918152</v>
      </c>
      <c r="H16" s="8">
        <f>F16+G16</f>
        <v>12143590.82695089</v>
      </c>
    </row>
    <row r="17" spans="1:8" ht="12.75">
      <c r="A17" s="4">
        <v>7</v>
      </c>
      <c r="B17" s="5" t="s">
        <v>21</v>
      </c>
      <c r="C17" s="6">
        <f>'[1]3_7'!G52</f>
        <v>3361387.7</v>
      </c>
      <c r="D17" s="7">
        <f>C17*0.098914592</f>
        <v>332490.2928993184</v>
      </c>
      <c r="E17" s="6">
        <f>C17*0.161553892</f>
        <v>543045.2654559284</v>
      </c>
      <c r="F17" s="6">
        <f>C17+D17+E17</f>
        <v>4236923.258355247</v>
      </c>
      <c r="G17" s="6">
        <f t="shared" si="0"/>
        <v>847384.6516710494</v>
      </c>
      <c r="H17" s="8">
        <f>F17+G17</f>
        <v>5084307.910026296</v>
      </c>
    </row>
    <row r="18" spans="1:8" ht="12.75">
      <c r="A18" s="9" t="s">
        <v>22</v>
      </c>
      <c r="B18" s="10"/>
      <c r="C18" s="11">
        <f>SUM(C15:C17)</f>
        <v>18843781.82</v>
      </c>
      <c r="D18" s="11">
        <f>SUM(D15:D17)</f>
        <v>1863924.9904623176</v>
      </c>
      <c r="E18" s="11">
        <f>SUM(E15:E17)</f>
        <v>3044286.2930198433</v>
      </c>
      <c r="F18" s="11">
        <f>SUM(F15:F17)</f>
        <v>23751993.103482157</v>
      </c>
      <c r="G18" s="12">
        <f t="shared" si="0"/>
        <v>4750398.620696432</v>
      </c>
      <c r="H18" s="13">
        <f>SUM(H15:H17)</f>
        <v>28502391.724178594</v>
      </c>
    </row>
    <row r="19" spans="1:8" ht="12.75">
      <c r="A19" s="4">
        <v>2</v>
      </c>
      <c r="B19" s="5" t="s">
        <v>23</v>
      </c>
      <c r="C19" s="6">
        <f>'[1]4_2'!G21</f>
        <v>5336580</v>
      </c>
      <c r="D19" s="7">
        <f>C19*0.098914592</f>
        <v>527865.6333753599</v>
      </c>
      <c r="E19" s="6">
        <f>C19*0.161553892</f>
        <v>862145.26896936</v>
      </c>
      <c r="F19" s="6">
        <f>C19+D19+E19</f>
        <v>6726590.9023447195</v>
      </c>
      <c r="G19" s="6">
        <f t="shared" si="0"/>
        <v>1345318.180468944</v>
      </c>
      <c r="H19" s="8">
        <f>F19+G19</f>
        <v>8071909.082813663</v>
      </c>
    </row>
    <row r="20" spans="1:8" ht="12.75">
      <c r="A20" s="14">
        <v>7</v>
      </c>
      <c r="B20" s="5" t="s">
        <v>24</v>
      </c>
      <c r="C20" s="6">
        <f>'[1]4_7'!G42</f>
        <v>9339831.25</v>
      </c>
      <c r="D20" s="7">
        <f>C20*0.098914592</f>
        <v>923845.5974426</v>
      </c>
      <c r="E20" s="6">
        <f>C20*0.161553892</f>
        <v>1508886.089060725</v>
      </c>
      <c r="F20" s="6">
        <f>C20+D20+E20</f>
        <v>11772562.936503327</v>
      </c>
      <c r="G20" s="6">
        <f t="shared" si="0"/>
        <v>2354512.587300665</v>
      </c>
      <c r="H20" s="8">
        <f>F20+G20</f>
        <v>14127075.523803992</v>
      </c>
    </row>
    <row r="21" spans="1:8" ht="12.75">
      <c r="A21" s="9" t="s">
        <v>25</v>
      </c>
      <c r="B21" s="10"/>
      <c r="C21" s="11">
        <f>SUM(C19:C20)</f>
        <v>14676411.25</v>
      </c>
      <c r="D21" s="11">
        <f>SUM(D19:D20)</f>
        <v>1451711.2308179599</v>
      </c>
      <c r="E21" s="11">
        <f>SUM(E19:E20)</f>
        <v>2371031.358030085</v>
      </c>
      <c r="F21" s="11">
        <f>SUM(F19:F20)</f>
        <v>18499153.838848047</v>
      </c>
      <c r="G21" s="12">
        <f t="shared" si="0"/>
        <v>3699830.7677696096</v>
      </c>
      <c r="H21" s="13">
        <f>SUM(H19:H20)</f>
        <v>22198984.606617656</v>
      </c>
    </row>
    <row r="22" spans="1:8" ht="12.75">
      <c r="A22" s="4">
        <v>2</v>
      </c>
      <c r="B22" s="5" t="s">
        <v>26</v>
      </c>
      <c r="C22" s="6">
        <f>'[2]5_2'!G139</f>
        <v>70015931.04375002</v>
      </c>
      <c r="D22" s="7">
        <v>0</v>
      </c>
      <c r="E22" s="6">
        <f>C22*0.161553892</f>
        <v>11311346.162121437</v>
      </c>
      <c r="F22" s="6">
        <f>C22+D22+E22</f>
        <v>81327277.20587146</v>
      </c>
      <c r="G22" s="6">
        <f t="shared" si="0"/>
        <v>16265455.441174293</v>
      </c>
      <c r="H22" s="8">
        <f>F22+G22</f>
        <v>97592732.64704576</v>
      </c>
    </row>
    <row r="23" spans="1:8" ht="12.75">
      <c r="A23" s="15" t="s">
        <v>27</v>
      </c>
      <c r="B23" s="10"/>
      <c r="C23" s="11">
        <f>SUM(C22:C22)</f>
        <v>70015931.04375002</v>
      </c>
      <c r="D23" s="11">
        <f>SUM(D22:D22)</f>
        <v>0</v>
      </c>
      <c r="E23" s="11">
        <f>SUM(E22:E22)</f>
        <v>11311346.162121437</v>
      </c>
      <c r="F23" s="11">
        <f>SUM(F22:F22)</f>
        <v>81327277.20587146</v>
      </c>
      <c r="G23" s="12">
        <f t="shared" si="0"/>
        <v>16265455.441174293</v>
      </c>
      <c r="H23" s="13">
        <f>SUM(H22:H22)</f>
        <v>97592732.64704576</v>
      </c>
    </row>
    <row r="24" spans="1:8" ht="13.5" thickBot="1">
      <c r="A24" s="16" t="s">
        <v>28</v>
      </c>
      <c r="B24" s="17"/>
      <c r="C24" s="18">
        <f>C23+C21+C18+C14+C9</f>
        <v>173829923.81375</v>
      </c>
      <c r="D24" s="18">
        <f>D23+D21+D18+D14+D9</f>
        <v>10268718.738735499</v>
      </c>
      <c r="E24" s="18">
        <f>E23+E21+E18+E14+E9</f>
        <v>28082900.738174796</v>
      </c>
      <c r="F24" s="18">
        <f>F9+F14+F18+F21+F23</f>
        <v>212181543.29066032</v>
      </c>
      <c r="G24" s="19">
        <f t="shared" si="0"/>
        <v>42436308.65813207</v>
      </c>
      <c r="H24" s="20">
        <f>H23+H21+H18+H14+H9</f>
        <v>254617851.9487924</v>
      </c>
    </row>
    <row r="26" spans="3:8" ht="12.75">
      <c r="C26" s="21"/>
      <c r="H26" s="21">
        <f>H24+'[1]Összesítő játsz_ (1.átadási üt)'!H26</f>
        <v>383970200.2398819</v>
      </c>
    </row>
    <row r="28" ht="12.75">
      <c r="G28" s="22"/>
    </row>
    <row r="29" ht="12.75">
      <c r="C29" s="21"/>
    </row>
  </sheetData>
  <mergeCells count="7">
    <mergeCell ref="F3:F4"/>
    <mergeCell ref="G3:G4"/>
    <mergeCell ref="H3:H4"/>
    <mergeCell ref="A3:B3"/>
    <mergeCell ref="C3:C4"/>
    <mergeCell ref="D3:D4"/>
    <mergeCell ref="E3:E4"/>
  </mergeCells>
  <printOptions horizontalCentered="1" verticalCentered="1"/>
  <pageMargins left="0.7874015748031497" right="0.7874015748031497" top="0.2755905511811024" bottom="0.5511811023622047" header="0.2362204724409449" footer="0.15748031496062992"/>
  <pageSetup fitToHeight="1" fitToWidth="1" horizontalDpi="600" verticalDpi="600" orientation="landscape" paperSize="9" scale="83" r:id="rId1"/>
  <headerFooter alignWithMargins="0">
    <oddHeader>&amp;C&amp;"Arial,Félkövér"&amp;12Székesfehérvár területén 28 db játszótér építés, felújítás, szabványosítás,
valamint 2 db park felújításának megvalósítása előfinanszírozással
Területenkénti összesítő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Székom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meszarosa</dc:creator>
  <cp:keywords/>
  <dc:description/>
  <cp:lastModifiedBy>Felhasználó</cp:lastModifiedBy>
  <dcterms:created xsi:type="dcterms:W3CDTF">2009-05-04T10:19:17Z</dcterms:created>
  <dcterms:modified xsi:type="dcterms:W3CDTF">2009-05-04T17:22:36Z</dcterms:modified>
  <cp:category/>
  <cp:version/>
  <cp:contentType/>
  <cp:contentStatus/>
</cp:coreProperties>
</file>