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Összesítő játsz_ (1.átadási üt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<sst xmlns="http://schemas.openxmlformats.org/spreadsheetml/2006/main" count="31" uniqueCount="31">
  <si>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Játszótér</t>
  </si>
  <si>
    <t>Vállalkozás (Ft)</t>
  </si>
  <si>
    <t>Karbantartás (Ft)</t>
  </si>
  <si>
    <t>Finanszírozás (Ft)</t>
  </si>
  <si>
    <t>Nettó (Ft)</t>
  </si>
  <si>
    <t>20 % ÁFA (Ft)</t>
  </si>
  <si>
    <t>Bruttó (Ft)</t>
  </si>
  <si>
    <t>Srsz.</t>
  </si>
  <si>
    <t>Megnevezés</t>
  </si>
  <si>
    <t>Szedreskerti ln. 23-27.</t>
  </si>
  <si>
    <t>Fecskeparti ln. ABC mellett</t>
  </si>
  <si>
    <t>01 rész összesen:</t>
  </si>
  <si>
    <t>Vásárhelyi úti ltp.</t>
  </si>
  <si>
    <t>Horváth I. ltp. 8-10. 14-15.</t>
  </si>
  <si>
    <t>02 rész összesen:</t>
  </si>
  <si>
    <t>Zsolt u. 58.</t>
  </si>
  <si>
    <t>Millenemiumi Eml. lépcső mellett</t>
  </si>
  <si>
    <t>Köfém ltp. és Seregélyesi 95</t>
  </si>
  <si>
    <t>Almássy 3.</t>
  </si>
  <si>
    <t>Budai u. 96.</t>
  </si>
  <si>
    <t>03 rész összesen:</t>
  </si>
  <si>
    <t>Erzsébet u. eleje</t>
  </si>
  <si>
    <t>Színház u.</t>
  </si>
  <si>
    <t>III. Béla király tér</t>
  </si>
  <si>
    <t>Királykút ln 1-7. mögött</t>
  </si>
  <si>
    <t>Barátság liget</t>
  </si>
  <si>
    <t>Csanádi tér</t>
  </si>
  <si>
    <t>04 rész összesen:</t>
  </si>
  <si>
    <t>Millenemiumi Emlékmű</t>
  </si>
  <si>
    <t>05 rész összesen:</t>
  </si>
  <si>
    <t>Mindösszesen: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</si>
</sst>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\ &quot;Ft&quot;"/>
    <numFmt numFmtId="166" formatCode="#,##0.00\ &quot;Ft&quot;"/>
    <numFmt numFmtId="167" formatCode="0.000%"/>
    <numFmt numFmtId="168" formatCode="#,##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ELHAS~1\LOCALS~1\Temp\28%20db%20j&#225;tsz&#243;t&#233;r%20SZ&#201;KOM_SZ&#201;PH&#193;Z(munkak&#246;zi%20p&#233;ld&#225;n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ELHAS~1\LOCALS~1\Temp\5-&#246;s%20ter&#252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ységárak"/>
      <sheetName val="Anyagár - Munkadíj összesítő"/>
      <sheetName val="Főösszesítő"/>
      <sheetName val="Összesítő játszóterenként"/>
      <sheetName val="Összesítő játsz_ (1.átadási üt)"/>
      <sheetName val="Összesítő játsz_ (2.átadási)"/>
      <sheetName val="Összesítő játszóterenként_javít"/>
      <sheetName val="Játszóeszköz megrendelések"/>
      <sheetName val="KOMPAN kigyűjtés"/>
      <sheetName val="LAPPSET megrendelés"/>
      <sheetName val="2009_januári építések"/>
      <sheetName val="Karbantartandó játszóeszközök"/>
      <sheetName val="Burkolatok, szegélyek"/>
      <sheetName val="Változások mérlege"/>
      <sheetName val="Változások mérlege_2"/>
      <sheetName val="Változások a kiíráshoz képest"/>
      <sheetName val="Térkő burkolat kigyűjtése"/>
      <sheetName val="Beépített eszközök"/>
      <sheetName val="1_1"/>
      <sheetName val="1_2"/>
      <sheetName val="1_3"/>
      <sheetName val="1_4"/>
      <sheetName val="1_5"/>
      <sheetName val="1_6"/>
      <sheetName val="2_1"/>
      <sheetName val="2_2"/>
      <sheetName val="2_3"/>
      <sheetName val="2_4"/>
      <sheetName val="2_5"/>
      <sheetName val="2_6"/>
      <sheetName val="3_1"/>
      <sheetName val="3_2"/>
      <sheetName val="3_3"/>
      <sheetName val="3_4"/>
      <sheetName val="3_5"/>
      <sheetName val="3_6"/>
      <sheetName val="3_7"/>
      <sheetName val="3_8"/>
      <sheetName val="4_1"/>
      <sheetName val="4_2"/>
      <sheetName val="4_3"/>
      <sheetName val="4_4"/>
      <sheetName val="4_5"/>
      <sheetName val="4_6"/>
      <sheetName val="4_7"/>
      <sheetName val="4_8"/>
      <sheetName val="5_1"/>
      <sheetName val="5_2"/>
      <sheetName val="5_2 (2)"/>
    </sheetNames>
    <sheetDataSet>
      <sheetData sheetId="19">
        <row r="45">
          <cell r="G45">
            <v>2474772.5</v>
          </cell>
        </row>
      </sheetData>
      <sheetData sheetId="20">
        <row r="52">
          <cell r="G52">
            <v>5817857.199999999</v>
          </cell>
        </row>
      </sheetData>
      <sheetData sheetId="25">
        <row r="25">
          <cell r="G25">
            <v>1300180.2</v>
          </cell>
        </row>
      </sheetData>
      <sheetData sheetId="28">
        <row r="52">
          <cell r="G52">
            <v>7232494.1</v>
          </cell>
        </row>
      </sheetData>
      <sheetData sheetId="31">
        <row r="30">
          <cell r="G30">
            <v>5761382</v>
          </cell>
        </row>
      </sheetData>
      <sheetData sheetId="33">
        <row r="28">
          <cell r="G28">
            <v>7228952</v>
          </cell>
        </row>
      </sheetData>
      <sheetData sheetId="34">
        <row r="43">
          <cell r="G43">
            <v>10872115.5</v>
          </cell>
        </row>
      </sheetData>
      <sheetData sheetId="35">
        <row r="51">
          <cell r="G51">
            <v>3962665</v>
          </cell>
        </row>
      </sheetData>
      <sheetData sheetId="37">
        <row r="52">
          <cell r="G52">
            <v>6819343.5</v>
          </cell>
        </row>
      </sheetData>
      <sheetData sheetId="38">
        <row r="38">
          <cell r="G38">
            <v>4072997.6999999997</v>
          </cell>
        </row>
      </sheetData>
      <sheetData sheetId="40">
        <row r="38">
          <cell r="G38">
            <v>4517433.2</v>
          </cell>
        </row>
      </sheetData>
      <sheetData sheetId="41">
        <row r="34">
          <cell r="G34">
            <v>2967862.8</v>
          </cell>
        </row>
      </sheetData>
      <sheetData sheetId="42">
        <row r="34">
          <cell r="G34">
            <v>4090495.95</v>
          </cell>
        </row>
      </sheetData>
      <sheetData sheetId="43">
        <row r="41">
          <cell r="G41">
            <v>3876853.05</v>
          </cell>
        </row>
      </sheetData>
      <sheetData sheetId="45">
        <row r="38">
          <cell r="G38">
            <v>7165774.7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_1"/>
      <sheetName val="5_2"/>
    </sheetNames>
    <sheetDataSet>
      <sheetData sheetId="0">
        <row r="64">
          <cell r="G64">
            <v>7984063.7045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17.140625" style="0" customWidth="1"/>
    <col min="4" max="4" width="16.00390625" style="0" customWidth="1"/>
    <col min="5" max="5" width="17.57421875" style="0" customWidth="1"/>
    <col min="6" max="6" width="14.8515625" style="0" customWidth="1"/>
    <col min="7" max="7" width="13.8515625" style="0" customWidth="1"/>
    <col min="8" max="8" width="16.140625" style="0" customWidth="1"/>
  </cols>
  <sheetData>
    <row r="1" spans="1:8" ht="30.75" customHeight="1">
      <c r="A1" s="1"/>
      <c r="B1" s="1"/>
      <c r="C1" s="1"/>
      <c r="D1" s="1"/>
      <c r="E1" s="1"/>
      <c r="F1" s="1"/>
      <c r="G1" s="1"/>
      <c r="H1" s="1"/>
    </row>
    <row r="2" ht="30.75" customHeight="1" thickBot="1"/>
    <row r="3" spans="1:8" ht="12.75">
      <c r="A3" s="27" t="s">
        <v>0</v>
      </c>
      <c r="B3" s="28"/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5" t="s">
        <v>6</v>
      </c>
    </row>
    <row r="4" spans="1:8" ht="12.75">
      <c r="A4" s="2" t="s">
        <v>7</v>
      </c>
      <c r="B4" s="3" t="s">
        <v>8</v>
      </c>
      <c r="C4" s="24"/>
      <c r="D4" s="24"/>
      <c r="E4" s="24"/>
      <c r="F4" s="24"/>
      <c r="G4" s="24"/>
      <c r="H4" s="26"/>
    </row>
    <row r="5" spans="1:8" ht="12.75">
      <c r="A5" s="4">
        <v>2</v>
      </c>
      <c r="B5" s="5" t="s">
        <v>9</v>
      </c>
      <c r="C5" s="6">
        <f>'[1]1_2'!G45</f>
        <v>2474772.5</v>
      </c>
      <c r="D5" s="7">
        <f>C5*0.098914592</f>
        <v>244791.11213032</v>
      </c>
      <c r="E5" s="6">
        <f>C5*0.161553892</f>
        <v>399809.12918957</v>
      </c>
      <c r="F5" s="6">
        <f>C5+D5+E5</f>
        <v>3119372.74131989</v>
      </c>
      <c r="G5" s="6">
        <f aca="true" t="shared" si="0" ref="G5:G26">F5*0.2</f>
        <v>623874.5482639781</v>
      </c>
      <c r="H5" s="8">
        <f>F5+G5</f>
        <v>3743247.2895838683</v>
      </c>
    </row>
    <row r="6" spans="1:8" ht="12.75">
      <c r="A6" s="4">
        <v>3</v>
      </c>
      <c r="B6" s="5" t="s">
        <v>10</v>
      </c>
      <c r="C6" s="6">
        <f>'[1]1_3'!G52</f>
        <v>5817857.199999999</v>
      </c>
      <c r="D6" s="7">
        <f>C6*0.098914592</f>
        <v>575470.9712522622</v>
      </c>
      <c r="E6" s="6">
        <f>C6*0.161553892</f>
        <v>939897.4737602223</v>
      </c>
      <c r="F6" s="6">
        <f>C6+D6+E6</f>
        <v>7333225.645012484</v>
      </c>
      <c r="G6" s="6">
        <f t="shared" si="0"/>
        <v>1466645.1290024968</v>
      </c>
      <c r="H6" s="8">
        <f>F6+G6</f>
        <v>8799870.774014981</v>
      </c>
    </row>
    <row r="7" spans="1:8" ht="12.75">
      <c r="A7" s="9" t="s">
        <v>11</v>
      </c>
      <c r="B7" s="10"/>
      <c r="C7" s="11">
        <f>SUM(C5:C6)</f>
        <v>8292629.699999999</v>
      </c>
      <c r="D7" s="11">
        <f>SUM(D5:D6)</f>
        <v>820262.0833825823</v>
      </c>
      <c r="E7" s="11">
        <f>SUM(E5:E6)</f>
        <v>1339706.6029497923</v>
      </c>
      <c r="F7" s="11">
        <f>SUM(F5:F6)</f>
        <v>10452598.386332374</v>
      </c>
      <c r="G7" s="12">
        <f t="shared" si="0"/>
        <v>2090519.6772664748</v>
      </c>
      <c r="H7" s="13">
        <f>SUM(H5:H6)</f>
        <v>12543118.063598849</v>
      </c>
    </row>
    <row r="8" spans="1:8" ht="12.75">
      <c r="A8" s="4">
        <v>2</v>
      </c>
      <c r="B8" s="5" t="s">
        <v>12</v>
      </c>
      <c r="C8" s="6">
        <f>'[1]2_2'!G25</f>
        <v>1300180.2</v>
      </c>
      <c r="D8" s="7">
        <f>C8*0.098914592</f>
        <v>128606.79400947838</v>
      </c>
      <c r="E8" s="6">
        <f>C8*0.161553892</f>
        <v>210049.1716113384</v>
      </c>
      <c r="F8" s="6">
        <f>C8+D8+E8</f>
        <v>1638836.1656208166</v>
      </c>
      <c r="G8" s="6">
        <f t="shared" si="0"/>
        <v>327767.23312416335</v>
      </c>
      <c r="H8" s="8">
        <f>F8+G8</f>
        <v>1966603.3987449799</v>
      </c>
    </row>
    <row r="9" spans="1:8" ht="12.75">
      <c r="A9" s="4">
        <v>5</v>
      </c>
      <c r="B9" s="5" t="s">
        <v>13</v>
      </c>
      <c r="C9" s="6">
        <f>'[1]2_5'!G52</f>
        <v>7232494.1</v>
      </c>
      <c r="D9" s="7">
        <f>C9*0.098914592</f>
        <v>715399.2030439072</v>
      </c>
      <c r="E9" s="6">
        <f>C9*0.161553892</f>
        <v>1168437.5707220372</v>
      </c>
      <c r="F9" s="6">
        <f>C9+D9+E9</f>
        <v>9116330.873765944</v>
      </c>
      <c r="G9" s="6">
        <f t="shared" si="0"/>
        <v>1823266.1747531889</v>
      </c>
      <c r="H9" s="8">
        <f>F9+G9</f>
        <v>10939597.048519133</v>
      </c>
    </row>
    <row r="10" spans="1:8" ht="12.75">
      <c r="A10" s="9" t="s">
        <v>14</v>
      </c>
      <c r="B10" s="10"/>
      <c r="C10" s="11">
        <f>SUM(C8:C9)</f>
        <v>8532674.299999999</v>
      </c>
      <c r="D10" s="11">
        <f>SUM(D8:D9)</f>
        <v>844005.9970533856</v>
      </c>
      <c r="E10" s="11">
        <f>SUM(E8:E9)</f>
        <v>1378486.7423333756</v>
      </c>
      <c r="F10" s="11">
        <f>SUM(F8:F9)</f>
        <v>10755167.03938676</v>
      </c>
      <c r="G10" s="12">
        <f t="shared" si="0"/>
        <v>2151033.407877352</v>
      </c>
      <c r="H10" s="13">
        <f>SUM(H8:H9)</f>
        <v>12906200.447264113</v>
      </c>
    </row>
    <row r="11" spans="1:8" ht="12.75">
      <c r="A11" s="4">
        <v>2</v>
      </c>
      <c r="B11" s="5" t="s">
        <v>15</v>
      </c>
      <c r="C11" s="6">
        <f>'[1]3_2'!G30</f>
        <v>5761382</v>
      </c>
      <c r="D11" s="7">
        <f>C11*0.098914592</f>
        <v>569884.749886144</v>
      </c>
      <c r="E11" s="6">
        <f>C11*0.161553892</f>
        <v>930773.6853987441</v>
      </c>
      <c r="F11" s="6">
        <f>C11+D11+E11</f>
        <v>7262040.435284888</v>
      </c>
      <c r="G11" s="6">
        <f t="shared" si="0"/>
        <v>1452408.0870569777</v>
      </c>
      <c r="H11" s="8">
        <f>F11+G11</f>
        <v>8714448.522341866</v>
      </c>
    </row>
    <row r="12" spans="1:8" ht="25.5">
      <c r="A12" s="4">
        <v>4</v>
      </c>
      <c r="B12" s="14" t="s">
        <v>16</v>
      </c>
      <c r="C12" s="6">
        <f>'[1]3_4'!G28</f>
        <v>7228952</v>
      </c>
      <c r="D12" s="7">
        <f>C12*0.098914592</f>
        <v>715048.837667584</v>
      </c>
      <c r="E12" s="6">
        <f>C12*0.161553892</f>
        <v>1167865.330681184</v>
      </c>
      <c r="F12" s="6">
        <f>C12+D12+E12</f>
        <v>9111866.168348769</v>
      </c>
      <c r="G12" s="6">
        <f t="shared" si="0"/>
        <v>1822373.233669754</v>
      </c>
      <c r="H12" s="8">
        <f>F12+G12</f>
        <v>10934239.402018523</v>
      </c>
    </row>
    <row r="13" spans="1:8" ht="12.75">
      <c r="A13" s="4">
        <v>5</v>
      </c>
      <c r="B13" s="5" t="s">
        <v>17</v>
      </c>
      <c r="C13" s="6">
        <f>'[1]3_5'!G43</f>
        <v>10872115.5</v>
      </c>
      <c r="D13" s="7">
        <f>C13*0.098914592</f>
        <v>1075410.868859376</v>
      </c>
      <c r="E13" s="6">
        <f>C13*0.161553892</f>
        <v>1756432.573298526</v>
      </c>
      <c r="F13" s="6">
        <f>C13+D13+E13</f>
        <v>13703958.942157902</v>
      </c>
      <c r="G13" s="6">
        <f t="shared" si="0"/>
        <v>2740791.7884315806</v>
      </c>
      <c r="H13" s="8">
        <f>F13+G13</f>
        <v>16444750.730589483</v>
      </c>
    </row>
    <row r="14" spans="1:8" ht="12.75">
      <c r="A14" s="4">
        <v>6</v>
      </c>
      <c r="B14" s="5" t="s">
        <v>18</v>
      </c>
      <c r="C14" s="6">
        <f>'[1]3_6'!G51</f>
        <v>3962665</v>
      </c>
      <c r="D14" s="7">
        <f>C14*0.098914592</f>
        <v>391965.39170767996</v>
      </c>
      <c r="E14" s="6">
        <f>C14*0.161553892</f>
        <v>640183.9534421801</v>
      </c>
      <c r="F14" s="6">
        <f>C14+D14+E14</f>
        <v>4994814.34514986</v>
      </c>
      <c r="G14" s="6">
        <f t="shared" si="0"/>
        <v>998962.869029972</v>
      </c>
      <c r="H14" s="8">
        <f>F14+G14</f>
        <v>5993777.214179832</v>
      </c>
    </row>
    <row r="15" spans="1:8" ht="12.75">
      <c r="A15" s="4">
        <v>8</v>
      </c>
      <c r="B15" s="5" t="s">
        <v>19</v>
      </c>
      <c r="C15" s="6">
        <f>'[1]3_8'!G52</f>
        <v>6819343.5</v>
      </c>
      <c r="D15" s="7">
        <f>C15*0.098914592</f>
        <v>674532.580010352</v>
      </c>
      <c r="E15" s="6">
        <f>C15*0.161553892</f>
        <v>1101691.483309902</v>
      </c>
      <c r="F15" s="6">
        <f>C15+D15+E15</f>
        <v>8595567.563320253</v>
      </c>
      <c r="G15" s="6">
        <f t="shared" si="0"/>
        <v>1719113.5126640508</v>
      </c>
      <c r="H15" s="8">
        <f>F15+G15</f>
        <v>10314681.075984303</v>
      </c>
    </row>
    <row r="16" spans="1:8" ht="12.75">
      <c r="A16" s="9" t="s">
        <v>20</v>
      </c>
      <c r="B16" s="10"/>
      <c r="C16" s="11">
        <f>SUM(C11:C15)</f>
        <v>34644458</v>
      </c>
      <c r="D16" s="11">
        <f>SUM(D11:D15)</f>
        <v>3426842.428131136</v>
      </c>
      <c r="E16" s="11">
        <f>SUM(E11:E15)</f>
        <v>5596947.026130537</v>
      </c>
      <c r="F16" s="11">
        <f>SUM(F11:F15)</f>
        <v>43668247.454261675</v>
      </c>
      <c r="G16" s="12">
        <f t="shared" si="0"/>
        <v>8733649.490852335</v>
      </c>
      <c r="H16" s="13">
        <f>SUM(H11:H15)</f>
        <v>52401896.945114</v>
      </c>
    </row>
    <row r="17" spans="1:8" ht="12.75">
      <c r="A17" s="4">
        <v>1</v>
      </c>
      <c r="B17" s="5" t="s">
        <v>21</v>
      </c>
      <c r="C17" s="6">
        <f>'[1]4_1'!G38</f>
        <v>4072997.6999999997</v>
      </c>
      <c r="D17" s="7">
        <f aca="true" t="shared" si="1" ref="D17:D22">C17*0.098914592</f>
        <v>402878.90571243834</v>
      </c>
      <c r="E17" s="6">
        <f aca="true" t="shared" si="2" ref="E17:E22">C17*0.161553892</f>
        <v>658008.6305420484</v>
      </c>
      <c r="F17" s="6">
        <f aca="true" t="shared" si="3" ref="F17:F22">C17+D17+E17</f>
        <v>5133885.236254486</v>
      </c>
      <c r="G17" s="6">
        <f t="shared" si="0"/>
        <v>1026777.0472508973</v>
      </c>
      <c r="H17" s="8">
        <f aca="true" t="shared" si="4" ref="H17:H22">F17+G17</f>
        <v>6160662.283505384</v>
      </c>
    </row>
    <row r="18" spans="1:8" ht="12.75">
      <c r="A18" s="4">
        <v>3</v>
      </c>
      <c r="B18" s="5" t="s">
        <v>22</v>
      </c>
      <c r="C18" s="6">
        <f>'[1]4_3'!G38</f>
        <v>4517433.2</v>
      </c>
      <c r="D18" s="7">
        <f t="shared" si="1"/>
        <v>446840.0618652544</v>
      </c>
      <c r="E18" s="6">
        <f t="shared" si="2"/>
        <v>729808.9153100145</v>
      </c>
      <c r="F18" s="6">
        <f t="shared" si="3"/>
        <v>5694082.1771752685</v>
      </c>
      <c r="G18" s="6">
        <f t="shared" si="0"/>
        <v>1138816.4354350537</v>
      </c>
      <c r="H18" s="8">
        <f t="shared" si="4"/>
        <v>6832898.612610322</v>
      </c>
    </row>
    <row r="19" spans="1:8" ht="12.75">
      <c r="A19" s="4">
        <v>4</v>
      </c>
      <c r="B19" s="5" t="s">
        <v>23</v>
      </c>
      <c r="C19" s="6">
        <f>'[1]4_4'!G34</f>
        <v>2967862.8</v>
      </c>
      <c r="D19" s="7">
        <f t="shared" si="1"/>
        <v>293564.9379739776</v>
      </c>
      <c r="E19" s="6">
        <f t="shared" si="2"/>
        <v>479469.78626201756</v>
      </c>
      <c r="F19" s="6">
        <f t="shared" si="3"/>
        <v>3740897.524235995</v>
      </c>
      <c r="G19" s="6">
        <f t="shared" si="0"/>
        <v>748179.5048471991</v>
      </c>
      <c r="H19" s="8">
        <f t="shared" si="4"/>
        <v>4489077.029083194</v>
      </c>
    </row>
    <row r="20" spans="1:8" ht="12.75">
      <c r="A20" s="4">
        <v>5</v>
      </c>
      <c r="B20" s="5" t="s">
        <v>24</v>
      </c>
      <c r="C20" s="6">
        <f>'[1]4_5'!G34</f>
        <v>4090495.95</v>
      </c>
      <c r="D20" s="7">
        <f t="shared" si="1"/>
        <v>404609.7379719024</v>
      </c>
      <c r="E20" s="6">
        <f t="shared" si="2"/>
        <v>660835.5409327374</v>
      </c>
      <c r="F20" s="6">
        <f t="shared" si="3"/>
        <v>5155941.22890464</v>
      </c>
      <c r="G20" s="6">
        <f t="shared" si="0"/>
        <v>1031188.2457809281</v>
      </c>
      <c r="H20" s="8">
        <f t="shared" si="4"/>
        <v>6187129.474685568</v>
      </c>
    </row>
    <row r="21" spans="1:8" ht="12.75">
      <c r="A21" s="4">
        <v>6</v>
      </c>
      <c r="B21" s="5" t="s">
        <v>25</v>
      </c>
      <c r="C21" s="6">
        <f>'[1]4_6'!G41</f>
        <v>3876853.05</v>
      </c>
      <c r="D21" s="7">
        <f t="shared" si="1"/>
        <v>383477.33768470556</v>
      </c>
      <c r="E21" s="6">
        <f t="shared" si="2"/>
        <v>626320.6989395706</v>
      </c>
      <c r="F21" s="6">
        <f t="shared" si="3"/>
        <v>4886651.086624276</v>
      </c>
      <c r="G21" s="6">
        <f t="shared" si="0"/>
        <v>977330.2173248553</v>
      </c>
      <c r="H21" s="8">
        <f t="shared" si="4"/>
        <v>5863981.303949131</v>
      </c>
    </row>
    <row r="22" spans="1:8" ht="12.75">
      <c r="A22" s="4">
        <v>8</v>
      </c>
      <c r="B22" s="5" t="s">
        <v>26</v>
      </c>
      <c r="C22" s="6">
        <f>'[1]4_8'!G38</f>
        <v>7165774.7</v>
      </c>
      <c r="D22" s="7">
        <f t="shared" si="1"/>
        <v>708799.6808144224</v>
      </c>
      <c r="E22" s="6">
        <f t="shared" si="2"/>
        <v>1157658.7919801325</v>
      </c>
      <c r="F22" s="6">
        <f t="shared" si="3"/>
        <v>9032233.172794554</v>
      </c>
      <c r="G22" s="6">
        <f t="shared" si="0"/>
        <v>1806446.634558911</v>
      </c>
      <c r="H22" s="8">
        <f t="shared" si="4"/>
        <v>10838679.807353465</v>
      </c>
    </row>
    <row r="23" spans="1:8" ht="12.75">
      <c r="A23" s="9" t="s">
        <v>27</v>
      </c>
      <c r="B23" s="10"/>
      <c r="C23" s="11">
        <f>SUM(C17:C22)</f>
        <v>26691417.4</v>
      </c>
      <c r="D23" s="11">
        <f>SUM(D17:D22)</f>
        <v>2640170.6620227005</v>
      </c>
      <c r="E23" s="11">
        <f>SUM(E17:E22)</f>
        <v>4312102.363966521</v>
      </c>
      <c r="F23" s="11">
        <f>SUM(F17:F22)</f>
        <v>33643690.425989226</v>
      </c>
      <c r="G23" s="12">
        <f t="shared" si="0"/>
        <v>6728738.0851978455</v>
      </c>
      <c r="H23" s="13">
        <f>SUM(H17:H22)</f>
        <v>40372428.51118706</v>
      </c>
    </row>
    <row r="24" spans="1:8" ht="12.75">
      <c r="A24" s="4">
        <v>1</v>
      </c>
      <c r="B24" s="5" t="s">
        <v>28</v>
      </c>
      <c r="C24" s="6">
        <f>'[2]5_1'!G64</f>
        <v>7984063.7045</v>
      </c>
      <c r="D24" s="7">
        <v>0</v>
      </c>
      <c r="E24" s="6">
        <f>C24*0.161553892</f>
        <v>1289856.565437913</v>
      </c>
      <c r="F24" s="6">
        <f>C24+D24+E24</f>
        <v>9273920.269937914</v>
      </c>
      <c r="G24" s="6">
        <f t="shared" si="0"/>
        <v>1854784.053987583</v>
      </c>
      <c r="H24" s="8">
        <f>F24+G24</f>
        <v>11128704.323925497</v>
      </c>
    </row>
    <row r="25" spans="1:8" ht="12.75">
      <c r="A25" s="15" t="s">
        <v>29</v>
      </c>
      <c r="B25" s="10"/>
      <c r="C25" s="11">
        <f>SUM(C24:C24)</f>
        <v>7984063.7045</v>
      </c>
      <c r="D25" s="11">
        <f>SUM(D24:D24)</f>
        <v>0</v>
      </c>
      <c r="E25" s="11">
        <f>SUM(E24:E24)</f>
        <v>1289856.565437913</v>
      </c>
      <c r="F25" s="11">
        <f>SUM(F24:F24)</f>
        <v>9273920.269937914</v>
      </c>
      <c r="G25" s="12">
        <f t="shared" si="0"/>
        <v>1854784.053987583</v>
      </c>
      <c r="H25" s="13">
        <f>SUM(H24:H24)</f>
        <v>11128704.323925497</v>
      </c>
    </row>
    <row r="26" spans="1:8" ht="13.5" thickBot="1">
      <c r="A26" s="16" t="s">
        <v>30</v>
      </c>
      <c r="B26" s="17"/>
      <c r="C26" s="18">
        <f>C25+C23+C16+C10+C7</f>
        <v>86145243.1045</v>
      </c>
      <c r="D26" s="18">
        <f>D25+D23+D16+D10+D7</f>
        <v>7731281.170589805</v>
      </c>
      <c r="E26" s="18">
        <f>E25+E23+E16+E10+E7</f>
        <v>13917099.300818138</v>
      </c>
      <c r="F26" s="18">
        <f>F7+F10+F16+F23+F25</f>
        <v>107793623.57590796</v>
      </c>
      <c r="G26" s="19">
        <f t="shared" si="0"/>
        <v>21558724.715181593</v>
      </c>
      <c r="H26" s="20">
        <f>H25+H23+H16+H10+H7</f>
        <v>129352348.2910895</v>
      </c>
    </row>
    <row r="28" ht="12.75">
      <c r="C28" s="21"/>
    </row>
    <row r="30" ht="12.75">
      <c r="G30" s="22"/>
    </row>
    <row r="31" ht="12.75">
      <c r="C31" s="21"/>
    </row>
  </sheetData>
  <mergeCells count="7">
    <mergeCell ref="F3:F4"/>
    <mergeCell ref="G3:G4"/>
    <mergeCell ref="H3:H4"/>
    <mergeCell ref="A3:B3"/>
    <mergeCell ref="C3:C4"/>
    <mergeCell ref="D3:D4"/>
    <mergeCell ref="E3:E4"/>
  </mergeCells>
  <printOptions horizontalCentered="1" verticalCentered="1"/>
  <pageMargins left="0.7874015748031497" right="0.7874015748031497" top="0.2755905511811024" bottom="0.5511811023622047" header="0.2362204724409449" footer="0.15748031496062992"/>
  <pageSetup fitToHeight="1" fitToWidth="1" horizontalDpi="600" verticalDpi="600" orientation="landscape" paperSize="9" scale="83" r:id="rId1"/>
  <headerFooter alignWithMargins="0">
    <oddHeader>&amp;C&amp;"Arial,Félkövér"&amp;12Székesfehérvár területén 28 db játszótér építés, felújítás, szabványosítás,
valamint 2 db park felújításának megvalósítása előfinanszírozással
Területenkénti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Székom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meszarosa</dc:creator>
  <cp:keywords/>
  <dc:description/>
  <cp:lastModifiedBy>Felhasználó</cp:lastModifiedBy>
  <dcterms:created xsi:type="dcterms:W3CDTF">2009-05-04T10:18:36Z</dcterms:created>
  <dcterms:modified xsi:type="dcterms:W3CDTF">2009-05-04T17:22:10Z</dcterms:modified>
  <cp:category/>
  <cp:version/>
  <cp:contentType/>
  <cp:contentStatus/>
</cp:coreProperties>
</file>